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0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N15" i="1" s="1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2" i="1"/>
  <c r="L12" i="1"/>
  <c r="K12" i="1"/>
  <c r="J12" i="1"/>
  <c r="I12" i="1"/>
  <c r="H12" i="1"/>
  <c r="G12" i="1"/>
  <c r="F12" i="1"/>
  <c r="E12" i="1"/>
  <c r="D12" i="1"/>
  <c r="C12" i="1"/>
  <c r="B12" i="1"/>
  <c r="N12" i="1" s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M10" i="1"/>
  <c r="L10" i="1"/>
  <c r="K10" i="1"/>
  <c r="J10" i="1"/>
  <c r="I10" i="1"/>
  <c r="H10" i="1"/>
  <c r="G10" i="1"/>
  <c r="F10" i="1"/>
  <c r="E10" i="1"/>
  <c r="D10" i="1"/>
  <c r="C10" i="1"/>
  <c r="B10" i="1"/>
  <c r="N10" i="1" s="1"/>
  <c r="M9" i="1"/>
  <c r="L9" i="1"/>
  <c r="K9" i="1"/>
  <c r="J9" i="1"/>
  <c r="I9" i="1"/>
  <c r="H9" i="1"/>
  <c r="G9" i="1"/>
  <c r="F9" i="1"/>
  <c r="E9" i="1"/>
  <c r="D9" i="1"/>
  <c r="C9" i="1"/>
  <c r="B9" i="1"/>
  <c r="N9" i="1" s="1"/>
  <c r="M8" i="1"/>
  <c r="L8" i="1"/>
  <c r="K8" i="1"/>
  <c r="J8" i="1"/>
  <c r="I8" i="1"/>
  <c r="H8" i="1"/>
  <c r="G8" i="1"/>
  <c r="F8" i="1"/>
  <c r="E8" i="1"/>
  <c r="D8" i="1"/>
  <c r="C8" i="1"/>
  <c r="B8" i="1"/>
  <c r="N8" i="1" s="1"/>
  <c r="M7" i="1"/>
  <c r="L7" i="1"/>
  <c r="K7" i="1"/>
  <c r="J7" i="1"/>
  <c r="I7" i="1"/>
  <c r="H7" i="1"/>
  <c r="G7" i="1"/>
  <c r="F7" i="1"/>
  <c r="E7" i="1"/>
  <c r="D7" i="1"/>
  <c r="C7" i="1"/>
  <c r="B7" i="1"/>
  <c r="N7" i="1" s="1"/>
  <c r="M6" i="1"/>
  <c r="L6" i="1"/>
  <c r="K6" i="1"/>
  <c r="J6" i="1"/>
  <c r="I6" i="1"/>
  <c r="H6" i="1"/>
  <c r="G6" i="1"/>
  <c r="F6" i="1"/>
  <c r="E6" i="1"/>
  <c r="D6" i="1"/>
  <c r="C6" i="1"/>
  <c r="B6" i="1"/>
  <c r="N6" i="1" s="1"/>
  <c r="M5" i="1"/>
  <c r="L5" i="1"/>
  <c r="K5" i="1"/>
  <c r="J5" i="1"/>
  <c r="I5" i="1"/>
  <c r="H5" i="1"/>
  <c r="G5" i="1"/>
  <c r="F5" i="1"/>
  <c r="E5" i="1"/>
  <c r="D5" i="1"/>
  <c r="C5" i="1"/>
  <c r="B5" i="1"/>
  <c r="N5" i="1" s="1"/>
  <c r="M4" i="1"/>
  <c r="L4" i="1"/>
  <c r="K4" i="1"/>
  <c r="J4" i="1"/>
  <c r="I4" i="1"/>
  <c r="H4" i="1"/>
  <c r="G4" i="1"/>
  <c r="F4" i="1"/>
  <c r="E4" i="1"/>
  <c r="D4" i="1"/>
  <c r="C4" i="1"/>
  <c r="B4" i="1"/>
  <c r="N4" i="1" s="1"/>
  <c r="M3" i="1"/>
  <c r="L3" i="1"/>
  <c r="K3" i="1"/>
  <c r="J3" i="1"/>
  <c r="I3" i="1"/>
  <c r="H3" i="1"/>
  <c r="G3" i="1"/>
  <c r="F3" i="1"/>
  <c r="E3" i="1"/>
  <c r="D3" i="1"/>
  <c r="C3" i="1"/>
  <c r="B3" i="1"/>
  <c r="N3" i="1" s="1"/>
  <c r="M2" i="1"/>
  <c r="M16" i="1" s="1"/>
  <c r="L2" i="1"/>
  <c r="L16" i="1" s="1"/>
  <c r="K2" i="1"/>
  <c r="K16" i="1" s="1"/>
  <c r="J2" i="1"/>
  <c r="J16" i="1" s="1"/>
  <c r="I2" i="1"/>
  <c r="I16" i="1" s="1"/>
  <c r="H2" i="1"/>
  <c r="H16" i="1" s="1"/>
  <c r="G2" i="1"/>
  <c r="G16" i="1" s="1"/>
  <c r="F2" i="1"/>
  <c r="F16" i="1" s="1"/>
  <c r="E2" i="1"/>
  <c r="E16" i="1" s="1"/>
  <c r="D2" i="1"/>
  <c r="D16" i="1" s="1"/>
  <c r="C2" i="1"/>
  <c r="C16" i="1" s="1"/>
  <c r="B2" i="1"/>
  <c r="B16" i="1" s="1"/>
  <c r="P3" i="1" l="1"/>
  <c r="Q3" i="1"/>
  <c r="Q4" i="1"/>
  <c r="P4" i="1"/>
  <c r="P5" i="1"/>
  <c r="Q5" i="1"/>
  <c r="Q6" i="1"/>
  <c r="P6" i="1"/>
  <c r="P7" i="1"/>
  <c r="Q7" i="1"/>
  <c r="Q8" i="1"/>
  <c r="P8" i="1"/>
  <c r="P9" i="1"/>
  <c r="Q9" i="1"/>
  <c r="Q10" i="1"/>
  <c r="P10" i="1"/>
  <c r="P11" i="1"/>
  <c r="Q11" i="1"/>
  <c r="Q12" i="1"/>
  <c r="P12" i="1"/>
  <c r="P13" i="1"/>
  <c r="Q13" i="1"/>
  <c r="Q14" i="1"/>
  <c r="P14" i="1"/>
  <c r="P15" i="1"/>
  <c r="Q15" i="1"/>
  <c r="N2" i="1"/>
  <c r="N16" i="1" l="1"/>
  <c r="P2" i="1"/>
  <c r="P16" i="1" s="1"/>
  <c r="Q2" i="1"/>
  <c r="Q16" i="1" s="1"/>
</calcChain>
</file>

<file path=xl/sharedStrings.xml><?xml version="1.0" encoding="utf-8"?>
<sst xmlns="http://schemas.openxmlformats.org/spreadsheetml/2006/main" count="32" uniqueCount="32">
  <si>
    <t>Kecamatan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</si>
  <si>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</si>
  <si>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</si>
  <si>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</si>
  <si>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</si>
  <si>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</si>
  <si>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</si>
  <si>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</si>
  <si>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</si>
  <si>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</si>
  <si>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</si>
  <si>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</si>
  <si>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</si>
  <si>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Jan-Des</t>
  </si>
  <si>
    <t>Provitas</t>
  </si>
  <si>
    <t>Tongkol Kering</t>
  </si>
  <si>
    <t>Jagung Pipilan Kering</t>
  </si>
  <si>
    <t>060  Serawai</t>
  </si>
  <si>
    <t>070  Ambalau</t>
  </si>
  <si>
    <t>080  Kayan Hulu</t>
  </si>
  <si>
    <t>110  Sepauk</t>
  </si>
  <si>
    <t>120  Tempunak</t>
  </si>
  <si>
    <t>130  Sungai Tebelian</t>
  </si>
  <si>
    <t>140  Sintang</t>
  </si>
  <si>
    <t>150  Dedai</t>
  </si>
  <si>
    <t>160  Kayan Hilir</t>
  </si>
  <si>
    <t>170  Kelam Permai</t>
  </si>
  <si>
    <t>180  Binjai Hulu</t>
  </si>
  <si>
    <t>190  Ketungau Hilir</t>
  </si>
  <si>
    <t>200  Ketungau Tengah</t>
  </si>
  <si>
    <t>210  Ketungau Hulu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</si>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</sst>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.0"/>
    <numFmt numFmtId="165" formatCode="_-* #,##0.0_-;\-* #,##0.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/>
    <xf numFmtId="164" fontId="2" fillId="0" borderId="4" xfId="0" applyNumberFormat="1" applyFont="1" applyBorder="1"/>
    <xf numFmtId="2" fontId="2" fillId="0" borderId="3" xfId="0" applyNumberFormat="1" applyFont="1" applyBorder="1"/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RESTI%20ASTINI/3.%202023/3...%20DATA%20MONITORING%20PADI%20PALAWIJA/1..%20REGISTER%20LAPORAN%20SP/register%20sp%20palawija/Register%20SP%20Palawija%20Sintang%202022%20(Desember%20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 2022"/>
      <sheetName val="NOV 2022"/>
      <sheetName val="OKT 2022"/>
      <sheetName val="SEPT 2022"/>
      <sheetName val="AGS 2022"/>
      <sheetName val="JULI  2022"/>
      <sheetName val="JUNI  2022"/>
      <sheetName val="MEI  2022"/>
      <sheetName val="APR 2022"/>
      <sheetName val="MAR 2022"/>
      <sheetName val="FEB 2022"/>
      <sheetName val="JAN 2022"/>
      <sheetName val="Master (Prod.2021)"/>
      <sheetName val="Sheet1"/>
      <sheetName val="Panen 2022 (master)"/>
      <sheetName val="Tanam 2022 (master)"/>
      <sheetName val="Master (BP-Non BP)"/>
    </sheetNames>
    <sheetDataSet>
      <sheetData sheetId="0" refreshError="1">
        <row r="614">
          <cell r="J614">
            <v>0</v>
          </cell>
        </row>
        <row r="615">
          <cell r="J615">
            <v>4</v>
          </cell>
        </row>
        <row r="616">
          <cell r="J616">
            <v>15</v>
          </cell>
        </row>
        <row r="617">
          <cell r="J617">
            <v>13</v>
          </cell>
        </row>
        <row r="618">
          <cell r="J618">
            <v>2</v>
          </cell>
        </row>
        <row r="619">
          <cell r="J619">
            <v>0</v>
          </cell>
        </row>
        <row r="620">
          <cell r="J620">
            <v>2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50</v>
          </cell>
        </row>
        <row r="624">
          <cell r="J624">
            <v>9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1</v>
          </cell>
        </row>
      </sheetData>
      <sheetData sheetId="1" refreshError="1">
        <row r="614">
          <cell r="J614">
            <v>0</v>
          </cell>
        </row>
        <row r="615">
          <cell r="J615">
            <v>10</v>
          </cell>
        </row>
        <row r="616">
          <cell r="J616">
            <v>10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2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</sheetData>
      <sheetData sheetId="2" refreshError="1">
        <row r="614">
          <cell r="J614">
            <v>0</v>
          </cell>
        </row>
        <row r="615">
          <cell r="J615">
            <v>2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1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2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</sheetData>
      <sheetData sheetId="3" refreshError="1">
        <row r="614">
          <cell r="J614">
            <v>0</v>
          </cell>
        </row>
        <row r="615">
          <cell r="J615">
            <v>1</v>
          </cell>
        </row>
        <row r="616">
          <cell r="J616">
            <v>0</v>
          </cell>
        </row>
        <row r="617">
          <cell r="J617">
            <v>1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5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4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</sheetData>
      <sheetData sheetId="4" refreshError="1">
        <row r="614">
          <cell r="J614">
            <v>0</v>
          </cell>
        </row>
        <row r="615">
          <cell r="J615">
            <v>1</v>
          </cell>
        </row>
        <row r="616">
          <cell r="J616">
            <v>0</v>
          </cell>
        </row>
        <row r="617">
          <cell r="J617">
            <v>1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4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</sheetData>
      <sheetData sheetId="5" refreshError="1">
        <row r="615">
          <cell r="J615">
            <v>2</v>
          </cell>
        </row>
        <row r="616">
          <cell r="J616">
            <v>1</v>
          </cell>
        </row>
        <row r="617">
          <cell r="J617">
            <v>0</v>
          </cell>
        </row>
        <row r="618">
          <cell r="J618">
            <v>1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4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20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</sheetData>
      <sheetData sheetId="6" refreshError="1">
        <row r="615">
          <cell r="J615">
            <v>10</v>
          </cell>
        </row>
        <row r="616">
          <cell r="J616">
            <v>1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2</v>
          </cell>
        </row>
        <row r="620">
          <cell r="J620">
            <v>0</v>
          </cell>
        </row>
        <row r="621">
          <cell r="J621">
            <v>2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12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</sheetData>
      <sheetData sheetId="7" refreshError="1">
        <row r="615">
          <cell r="J615">
            <v>0</v>
          </cell>
        </row>
        <row r="616">
          <cell r="J616">
            <v>1</v>
          </cell>
        </row>
        <row r="617">
          <cell r="J617">
            <v>0</v>
          </cell>
        </row>
        <row r="618">
          <cell r="J618">
            <v>2</v>
          </cell>
        </row>
        <row r="619">
          <cell r="J619">
            <v>4</v>
          </cell>
        </row>
        <row r="620">
          <cell r="J620">
            <v>0</v>
          </cell>
        </row>
        <row r="621">
          <cell r="J621">
            <v>12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120</v>
          </cell>
        </row>
        <row r="625">
          <cell r="J625">
            <v>0</v>
          </cell>
        </row>
        <row r="626">
          <cell r="J626">
            <v>35</v>
          </cell>
        </row>
        <row r="627">
          <cell r="J627">
            <v>0</v>
          </cell>
        </row>
        <row r="628">
          <cell r="J628">
            <v>0</v>
          </cell>
        </row>
      </sheetData>
      <sheetData sheetId="8" refreshError="1">
        <row r="615">
          <cell r="J615">
            <v>0</v>
          </cell>
        </row>
        <row r="616">
          <cell r="J616">
            <v>4</v>
          </cell>
        </row>
        <row r="617">
          <cell r="J617">
            <v>0</v>
          </cell>
        </row>
        <row r="618">
          <cell r="J618">
            <v>42</v>
          </cell>
        </row>
        <row r="619">
          <cell r="J619">
            <v>10</v>
          </cell>
        </row>
        <row r="620">
          <cell r="J620">
            <v>2</v>
          </cell>
        </row>
        <row r="621">
          <cell r="J621">
            <v>3</v>
          </cell>
        </row>
        <row r="622">
          <cell r="J622">
            <v>0</v>
          </cell>
        </row>
        <row r="623">
          <cell r="J623">
            <v>21</v>
          </cell>
        </row>
        <row r="624">
          <cell r="J624">
            <v>0</v>
          </cell>
        </row>
        <row r="625">
          <cell r="J625">
            <v>40</v>
          </cell>
        </row>
        <row r="626">
          <cell r="J626">
            <v>35</v>
          </cell>
        </row>
        <row r="627">
          <cell r="J627">
            <v>0</v>
          </cell>
        </row>
        <row r="628">
          <cell r="J628">
            <v>120</v>
          </cell>
        </row>
      </sheetData>
      <sheetData sheetId="9" refreshError="1">
        <row r="615">
          <cell r="J615">
            <v>7</v>
          </cell>
        </row>
        <row r="616">
          <cell r="J616">
            <v>15</v>
          </cell>
        </row>
        <row r="617">
          <cell r="J617">
            <v>0</v>
          </cell>
        </row>
        <row r="618">
          <cell r="J618">
            <v>16</v>
          </cell>
        </row>
        <row r="619">
          <cell r="J619">
            <v>35</v>
          </cell>
        </row>
        <row r="620">
          <cell r="J620">
            <v>22</v>
          </cell>
        </row>
        <row r="621">
          <cell r="J621">
            <v>26</v>
          </cell>
        </row>
        <row r="622">
          <cell r="J622">
            <v>41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1</v>
          </cell>
        </row>
        <row r="628">
          <cell r="J628">
            <v>30</v>
          </cell>
        </row>
      </sheetData>
      <sheetData sheetId="10" refreshError="1"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11</v>
          </cell>
        </row>
        <row r="619">
          <cell r="J619">
            <v>20</v>
          </cell>
        </row>
        <row r="620">
          <cell r="J620">
            <v>5</v>
          </cell>
        </row>
        <row r="621">
          <cell r="J621">
            <v>1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6</v>
          </cell>
        </row>
        <row r="626">
          <cell r="J626">
            <v>0</v>
          </cell>
        </row>
        <row r="627">
          <cell r="J627">
            <v>4</v>
          </cell>
        </row>
        <row r="628">
          <cell r="J628">
            <v>0</v>
          </cell>
        </row>
      </sheetData>
      <sheetData sheetId="11" refreshError="1">
        <row r="615">
          <cell r="J615">
            <v>0</v>
          </cell>
        </row>
        <row r="616">
          <cell r="J616">
            <v>9</v>
          </cell>
        </row>
        <row r="617">
          <cell r="J617">
            <v>23</v>
          </cell>
        </row>
        <row r="618">
          <cell r="J618">
            <v>12</v>
          </cell>
        </row>
        <row r="619">
          <cell r="J619">
            <v>12</v>
          </cell>
        </row>
        <row r="620">
          <cell r="J620">
            <v>7</v>
          </cell>
        </row>
        <row r="621">
          <cell r="J621">
            <v>3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95</v>
          </cell>
        </row>
        <row r="628">
          <cell r="J628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view="pageBreakPreview" zoomScale="80" zoomScaleNormal="100" zoomScaleSheetLayoutView="80" workbookViewId="0">
      <selection activeCell="Q16" sqref="Q16"/>
    </sheetView>
  </sheetViews>
  <sheetFormatPr defaultRowHeight="15" x14ac:dyDescent="0.25"/>
  <cols>
    <col min="1" max="1" width="19.7109375" customWidth="1"/>
    <col min="14" max="14" width="9.85546875" customWidth="1"/>
    <col min="15" max="15" width="7.85546875" customWidth="1"/>
    <col min="16" max="16" width="10.42578125" customWidth="1"/>
    <col min="17" max="17" width="10.5703125" customWidth="1"/>
  </cols>
  <sheetData>
    <row r="1" spans="1:17" ht="16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20" t="s">
        <v>15</v>
      </c>
      <c r="Q1" s="21" t="s">
        <v>16</v>
      </c>
    </row>
    <row r="2" spans="1:17" ht="16.5" x14ac:dyDescent="0.3">
      <c r="A2" s="8" t="s">
        <v>17</v>
      </c>
      <c r="B2" s="9">
        <f>'[1]JAN 2022'!J615</f>
        <v>0</v>
      </c>
      <c r="C2" s="9">
        <f>'[1]FEB 2022'!J615</f>
        <v>0</v>
      </c>
      <c r="D2" s="9">
        <f>'[1]MAR 2022'!J615</f>
        <v>7</v>
      </c>
      <c r="E2" s="9">
        <f>'[1]APR 2022'!J615</f>
        <v>0</v>
      </c>
      <c r="F2" s="9">
        <f>'[1]MEI  2022'!J615</f>
        <v>0</v>
      </c>
      <c r="G2" s="10">
        <f>'[1]JUNI  2022'!J615</f>
        <v>10</v>
      </c>
      <c r="H2" s="9">
        <f>'[1]JULI  2022'!J615</f>
        <v>2</v>
      </c>
      <c r="I2" s="9">
        <f>'[1]AGS 2022'!J614</f>
        <v>0</v>
      </c>
      <c r="J2" s="10">
        <f>'[1]SEPT 2022'!J614</f>
        <v>0</v>
      </c>
      <c r="K2" s="10">
        <f>'[1]OKT 2022'!J614</f>
        <v>0</v>
      </c>
      <c r="L2" s="10">
        <f>'[1]NOV 2022'!J614</f>
        <v>0</v>
      </c>
      <c r="M2" s="10">
        <f>'[1]DES 2022'!J614</f>
        <v>0</v>
      </c>
      <c r="N2" s="9">
        <f>SUM(B2:M2)</f>
        <v>19</v>
      </c>
      <c r="O2" s="11">
        <v>42.89</v>
      </c>
      <c r="P2" s="12">
        <f>N2*O2/10</f>
        <v>81.491</v>
      </c>
      <c r="Q2" s="13">
        <f>N2*42.89/10*27.81%</f>
        <v>22.662647100000001</v>
      </c>
    </row>
    <row r="3" spans="1:17" ht="16.5" x14ac:dyDescent="0.3">
      <c r="A3" s="8" t="s">
        <v>18</v>
      </c>
      <c r="B3" s="9">
        <f>'[1]JAN 2022'!J616</f>
        <v>9</v>
      </c>
      <c r="C3" s="9">
        <f>'[1]FEB 2022'!J616</f>
        <v>0</v>
      </c>
      <c r="D3" s="9">
        <f>'[1]MAR 2022'!J616</f>
        <v>15</v>
      </c>
      <c r="E3" s="9">
        <f>'[1]APR 2022'!J616</f>
        <v>4</v>
      </c>
      <c r="F3" s="9">
        <f>'[1]MEI  2022'!J616</f>
        <v>1</v>
      </c>
      <c r="G3" s="10">
        <f>'[1]JUNI  2022'!J616</f>
        <v>1</v>
      </c>
      <c r="H3" s="9">
        <f>'[1]JULI  2022'!J616</f>
        <v>1</v>
      </c>
      <c r="I3" s="9">
        <f>'[1]AGS 2022'!J615</f>
        <v>1</v>
      </c>
      <c r="J3" s="10">
        <f>'[1]SEPT 2022'!J615</f>
        <v>1</v>
      </c>
      <c r="K3" s="10">
        <f>'[1]OKT 2022'!J615</f>
        <v>2</v>
      </c>
      <c r="L3" s="10">
        <f>'[1]NOV 2022'!J615</f>
        <v>10</v>
      </c>
      <c r="M3" s="10">
        <f>'[1]DES 2022'!J615</f>
        <v>4</v>
      </c>
      <c r="N3" s="9">
        <f t="shared" ref="N3:N15" si="0">SUM(B3:M3)</f>
        <v>49</v>
      </c>
      <c r="O3" s="11">
        <v>42.89</v>
      </c>
      <c r="P3" s="12">
        <f t="shared" ref="P3:P15" si="1">N3*O3/10</f>
        <v>210.161</v>
      </c>
      <c r="Q3" s="13">
        <f t="shared" ref="Q3:Q15" si="2">N3*42.89/10*27.81%</f>
        <v>58.445774100000001</v>
      </c>
    </row>
    <row r="4" spans="1:17" ht="16.5" x14ac:dyDescent="0.3">
      <c r="A4" s="8" t="s">
        <v>19</v>
      </c>
      <c r="B4" s="9">
        <f>'[1]JAN 2022'!J617</f>
        <v>23</v>
      </c>
      <c r="C4" s="9">
        <f>'[1]FEB 2022'!J617</f>
        <v>0</v>
      </c>
      <c r="D4" s="9">
        <f>'[1]MAR 2022'!J617</f>
        <v>0</v>
      </c>
      <c r="E4" s="9">
        <f>'[1]APR 2022'!J617</f>
        <v>0</v>
      </c>
      <c r="F4" s="9">
        <f>'[1]MEI  2022'!J617</f>
        <v>0</v>
      </c>
      <c r="G4" s="10">
        <f>'[1]JUNI  2022'!J617</f>
        <v>0</v>
      </c>
      <c r="H4" s="9">
        <f>'[1]JULI  2022'!J617</f>
        <v>0</v>
      </c>
      <c r="I4" s="9">
        <f>'[1]AGS 2022'!J616</f>
        <v>0</v>
      </c>
      <c r="J4" s="10">
        <f>'[1]SEPT 2022'!J616</f>
        <v>0</v>
      </c>
      <c r="K4" s="10">
        <f>'[1]OKT 2022'!J616</f>
        <v>0</v>
      </c>
      <c r="L4" s="10">
        <f>'[1]NOV 2022'!J616</f>
        <v>10</v>
      </c>
      <c r="M4" s="10">
        <f>'[1]DES 2022'!J616</f>
        <v>15</v>
      </c>
      <c r="N4" s="9">
        <f t="shared" si="0"/>
        <v>48</v>
      </c>
      <c r="O4" s="11">
        <v>42.89</v>
      </c>
      <c r="P4" s="12">
        <f t="shared" si="1"/>
        <v>205.87200000000001</v>
      </c>
      <c r="Q4" s="13">
        <f t="shared" si="2"/>
        <v>57.253003200000009</v>
      </c>
    </row>
    <row r="5" spans="1:17" ht="16.5" x14ac:dyDescent="0.3">
      <c r="A5" s="8" t="s">
        <v>20</v>
      </c>
      <c r="B5" s="9">
        <f>'[1]JAN 2022'!J618</f>
        <v>12</v>
      </c>
      <c r="C5" s="9">
        <f>'[1]FEB 2022'!J618</f>
        <v>11</v>
      </c>
      <c r="D5" s="9">
        <f>'[1]MAR 2022'!J618</f>
        <v>16</v>
      </c>
      <c r="E5" s="9">
        <f>'[1]APR 2022'!J618</f>
        <v>42</v>
      </c>
      <c r="F5" s="9">
        <f>'[1]MEI  2022'!J618</f>
        <v>2</v>
      </c>
      <c r="G5" s="10">
        <f>'[1]JUNI  2022'!J618</f>
        <v>0</v>
      </c>
      <c r="H5" s="9">
        <f>'[1]JULI  2022'!J618</f>
        <v>1</v>
      </c>
      <c r="I5" s="9">
        <f>'[1]AGS 2022'!J617</f>
        <v>1</v>
      </c>
      <c r="J5" s="10">
        <f>'[1]SEPT 2022'!J617</f>
        <v>1</v>
      </c>
      <c r="K5" s="10">
        <f>'[1]OKT 2022'!J617</f>
        <v>0</v>
      </c>
      <c r="L5" s="10">
        <f>'[1]NOV 2022'!J617</f>
        <v>0</v>
      </c>
      <c r="M5" s="10">
        <f>'[1]DES 2022'!J617</f>
        <v>13</v>
      </c>
      <c r="N5" s="9">
        <f t="shared" si="0"/>
        <v>99</v>
      </c>
      <c r="O5" s="11">
        <v>42.89</v>
      </c>
      <c r="P5" s="12">
        <f t="shared" si="1"/>
        <v>424.61099999999999</v>
      </c>
      <c r="Q5" s="13">
        <f t="shared" si="2"/>
        <v>118.0843191</v>
      </c>
    </row>
    <row r="6" spans="1:17" ht="16.5" x14ac:dyDescent="0.3">
      <c r="A6" s="8" t="s">
        <v>21</v>
      </c>
      <c r="B6" s="9">
        <f>'[1]JAN 2022'!J619</f>
        <v>12</v>
      </c>
      <c r="C6" s="9">
        <f>'[1]FEB 2022'!J619</f>
        <v>20</v>
      </c>
      <c r="D6" s="9">
        <f>'[1]MAR 2022'!J619</f>
        <v>35</v>
      </c>
      <c r="E6" s="9">
        <f>'[1]APR 2022'!J619</f>
        <v>10</v>
      </c>
      <c r="F6" s="9">
        <f>'[1]MEI  2022'!J619</f>
        <v>4</v>
      </c>
      <c r="G6" s="10">
        <f>'[1]JUNI  2022'!J619</f>
        <v>2</v>
      </c>
      <c r="H6" s="9">
        <f>'[1]JULI  2022'!J619</f>
        <v>0</v>
      </c>
      <c r="I6" s="9">
        <f>'[1]AGS 2022'!J618</f>
        <v>0</v>
      </c>
      <c r="J6" s="10">
        <f>'[1]SEPT 2022'!J618</f>
        <v>0</v>
      </c>
      <c r="K6" s="10">
        <f>'[1]OKT 2022'!J618</f>
        <v>0</v>
      </c>
      <c r="L6" s="10">
        <f>'[1]NOV 2022'!J618</f>
        <v>0</v>
      </c>
      <c r="M6" s="10">
        <f>'[1]DES 2022'!J618</f>
        <v>2</v>
      </c>
      <c r="N6" s="9">
        <f t="shared" si="0"/>
        <v>85</v>
      </c>
      <c r="O6" s="11">
        <v>42.89</v>
      </c>
      <c r="P6" s="12">
        <f t="shared" si="1"/>
        <v>364.565</v>
      </c>
      <c r="Q6" s="13">
        <f t="shared" si="2"/>
        <v>101.3855265</v>
      </c>
    </row>
    <row r="7" spans="1:17" ht="16.5" x14ac:dyDescent="0.3">
      <c r="A7" s="8" t="s">
        <v>22</v>
      </c>
      <c r="B7" s="9">
        <f>'[1]JAN 2022'!J620</f>
        <v>7</v>
      </c>
      <c r="C7" s="9">
        <f>'[1]FEB 2022'!J620</f>
        <v>5</v>
      </c>
      <c r="D7" s="9">
        <f>'[1]MAR 2022'!J620</f>
        <v>22</v>
      </c>
      <c r="E7" s="9">
        <f>'[1]APR 2022'!J620</f>
        <v>2</v>
      </c>
      <c r="F7" s="9">
        <f>'[1]MEI  2022'!J620</f>
        <v>0</v>
      </c>
      <c r="G7" s="10">
        <f>'[1]JUNI  2022'!J620</f>
        <v>0</v>
      </c>
      <c r="H7" s="9">
        <f>'[1]JULI  2022'!J620</f>
        <v>0</v>
      </c>
      <c r="I7" s="9">
        <f>'[1]AGS 2022'!J619</f>
        <v>0</v>
      </c>
      <c r="J7" s="10">
        <f>'[1]SEPT 2022'!J619</f>
        <v>0</v>
      </c>
      <c r="K7" s="10">
        <f>'[1]OKT 2022'!J619</f>
        <v>0</v>
      </c>
      <c r="L7" s="10">
        <f>'[1]NOV 2022'!J619</f>
        <v>0</v>
      </c>
      <c r="M7" s="10">
        <f>'[1]DES 2022'!J619</f>
        <v>0</v>
      </c>
      <c r="N7" s="9">
        <f t="shared" si="0"/>
        <v>36</v>
      </c>
      <c r="O7" s="11">
        <v>42.89</v>
      </c>
      <c r="P7" s="12">
        <f t="shared" si="1"/>
        <v>154.404</v>
      </c>
      <c r="Q7" s="13">
        <f t="shared" si="2"/>
        <v>42.939752400000003</v>
      </c>
    </row>
    <row r="8" spans="1:17" ht="16.5" x14ac:dyDescent="0.3">
      <c r="A8" s="8" t="s">
        <v>23</v>
      </c>
      <c r="B8" s="9">
        <f>'[1]JAN 2022'!J621</f>
        <v>3</v>
      </c>
      <c r="C8" s="9">
        <f>'[1]FEB 2022'!J621</f>
        <v>1</v>
      </c>
      <c r="D8" s="9">
        <f>'[1]MAR 2022'!J621</f>
        <v>26</v>
      </c>
      <c r="E8" s="9">
        <f>'[1]APR 2022'!J621</f>
        <v>3</v>
      </c>
      <c r="F8" s="9">
        <f>'[1]MEI  2022'!J621</f>
        <v>12</v>
      </c>
      <c r="G8" s="10">
        <f>'[1]JUNI  2022'!J621</f>
        <v>2</v>
      </c>
      <c r="H8" s="9">
        <f>'[1]JULI  2022'!J621</f>
        <v>4</v>
      </c>
      <c r="I8" s="9">
        <f>'[1]AGS 2022'!J620</f>
        <v>0</v>
      </c>
      <c r="J8" s="10">
        <f>'[1]SEPT 2022'!J620</f>
        <v>5</v>
      </c>
      <c r="K8" s="10">
        <f>'[1]OKT 2022'!J620</f>
        <v>1</v>
      </c>
      <c r="L8" s="10">
        <f>'[1]NOV 2022'!J620</f>
        <v>2</v>
      </c>
      <c r="M8" s="10">
        <f>'[1]DES 2022'!J620</f>
        <v>2</v>
      </c>
      <c r="N8" s="9">
        <f t="shared" si="0"/>
        <v>61</v>
      </c>
      <c r="O8" s="11">
        <v>42.89</v>
      </c>
      <c r="P8" s="12">
        <f t="shared" si="1"/>
        <v>261.62900000000002</v>
      </c>
      <c r="Q8" s="13">
        <f t="shared" si="2"/>
        <v>72.759024900000014</v>
      </c>
    </row>
    <row r="9" spans="1:17" ht="16.5" x14ac:dyDescent="0.3">
      <c r="A9" s="8" t="s">
        <v>24</v>
      </c>
      <c r="B9" s="9">
        <f>'[1]JAN 2022'!J622</f>
        <v>0</v>
      </c>
      <c r="C9" s="9">
        <f>'[1]FEB 2022'!J622</f>
        <v>0</v>
      </c>
      <c r="D9" s="9">
        <f>'[1]MAR 2022'!J622</f>
        <v>41</v>
      </c>
      <c r="E9" s="9">
        <f>'[1]APR 2022'!J622</f>
        <v>0</v>
      </c>
      <c r="F9" s="9">
        <f>'[1]MEI  2022'!J622</f>
        <v>0</v>
      </c>
      <c r="G9" s="10">
        <f>'[1]JUNI  2022'!J622</f>
        <v>0</v>
      </c>
      <c r="H9" s="9">
        <f>'[1]JULI  2022'!J622</f>
        <v>0</v>
      </c>
      <c r="I9" s="9">
        <f>'[1]AGS 2022'!J621</f>
        <v>0</v>
      </c>
      <c r="J9" s="10">
        <f>'[1]SEPT 2022'!J621</f>
        <v>0</v>
      </c>
      <c r="K9" s="10">
        <f>'[1]OKT 2022'!J621</f>
        <v>0</v>
      </c>
      <c r="L9" s="10">
        <f>'[1]NOV 2022'!J621</f>
        <v>0</v>
      </c>
      <c r="M9" s="10">
        <f>'[1]DES 2022'!J621</f>
        <v>0</v>
      </c>
      <c r="N9" s="9">
        <f t="shared" si="0"/>
        <v>41</v>
      </c>
      <c r="O9" s="11">
        <v>42.89</v>
      </c>
      <c r="P9" s="12">
        <f t="shared" si="1"/>
        <v>175.84899999999999</v>
      </c>
      <c r="Q9" s="13">
        <f t="shared" si="2"/>
        <v>48.9036069</v>
      </c>
    </row>
    <row r="10" spans="1:17" ht="16.5" x14ac:dyDescent="0.3">
      <c r="A10" s="8" t="s">
        <v>25</v>
      </c>
      <c r="B10" s="9">
        <f>'[1]JAN 2022'!J623</f>
        <v>0</v>
      </c>
      <c r="C10" s="9">
        <f>'[1]FEB 2022'!J623</f>
        <v>0</v>
      </c>
      <c r="D10" s="9">
        <f>'[1]MAR 2022'!J623</f>
        <v>0</v>
      </c>
      <c r="E10" s="9">
        <f>'[1]APR 2022'!J623</f>
        <v>21</v>
      </c>
      <c r="F10" s="9">
        <f>'[1]MEI  2022'!J623</f>
        <v>0</v>
      </c>
      <c r="G10" s="10">
        <f>'[1]JUNI  2022'!J623</f>
        <v>0</v>
      </c>
      <c r="H10" s="9">
        <f>'[1]JULI  2022'!J623</f>
        <v>0</v>
      </c>
      <c r="I10" s="9">
        <f>'[1]AGS 2022'!J622</f>
        <v>0</v>
      </c>
      <c r="J10" s="10">
        <f>'[1]SEPT 2022'!J622</f>
        <v>0</v>
      </c>
      <c r="K10" s="10">
        <f>'[1]OKT 2022'!J622</f>
        <v>0</v>
      </c>
      <c r="L10" s="10">
        <f>'[1]NOV 2022'!J622</f>
        <v>0</v>
      </c>
      <c r="M10" s="10">
        <f>'[1]DES 2022'!J622</f>
        <v>0</v>
      </c>
      <c r="N10" s="9">
        <f t="shared" si="0"/>
        <v>21</v>
      </c>
      <c r="O10" s="11">
        <v>42.89</v>
      </c>
      <c r="P10" s="12">
        <f>N10*O10/10</f>
        <v>90.069000000000003</v>
      </c>
      <c r="Q10" s="13">
        <f t="shared" si="2"/>
        <v>25.048188900000003</v>
      </c>
    </row>
    <row r="11" spans="1:17" ht="16.5" x14ac:dyDescent="0.3">
      <c r="A11" s="8" t="s">
        <v>26</v>
      </c>
      <c r="B11" s="9">
        <f>'[1]JAN 2022'!J624</f>
        <v>0</v>
      </c>
      <c r="C11" s="9">
        <f>'[1]FEB 2022'!J624</f>
        <v>0</v>
      </c>
      <c r="D11" s="9">
        <f>'[1]MAR 2022'!J624</f>
        <v>0</v>
      </c>
      <c r="E11" s="9">
        <f>'[1]APR 2022'!J624</f>
        <v>0</v>
      </c>
      <c r="F11" s="9">
        <f>'[1]MEI  2022'!J624</f>
        <v>120</v>
      </c>
      <c r="G11" s="10">
        <f>'[1]JUNI  2022'!J624</f>
        <v>12</v>
      </c>
      <c r="H11" s="9">
        <f>'[1]JULI  2022'!J624</f>
        <v>20</v>
      </c>
      <c r="I11" s="9">
        <f>'[1]AGS 2022'!J623</f>
        <v>4</v>
      </c>
      <c r="J11" s="10">
        <f>'[1]SEPT 2022'!J623</f>
        <v>4</v>
      </c>
      <c r="K11" s="10">
        <f>'[1]OKT 2022'!J623</f>
        <v>2</v>
      </c>
      <c r="L11" s="10">
        <f>'[1]NOV 2022'!J623</f>
        <v>0</v>
      </c>
      <c r="M11" s="10">
        <f>'[1]DES 2022'!J623</f>
        <v>50</v>
      </c>
      <c r="N11" s="9">
        <f t="shared" si="0"/>
        <v>212</v>
      </c>
      <c r="O11" s="11">
        <v>42.89</v>
      </c>
      <c r="P11" s="12">
        <f t="shared" si="1"/>
        <v>909.26800000000003</v>
      </c>
      <c r="Q11" s="13">
        <f t="shared" si="2"/>
        <v>252.86743080000002</v>
      </c>
    </row>
    <row r="12" spans="1:17" ht="16.5" x14ac:dyDescent="0.3">
      <c r="A12" s="8" t="s">
        <v>27</v>
      </c>
      <c r="B12" s="9">
        <f>'[1]JAN 2022'!J625</f>
        <v>0</v>
      </c>
      <c r="C12" s="9">
        <f>'[1]FEB 2022'!J625</f>
        <v>6</v>
      </c>
      <c r="D12" s="9">
        <f>'[1]MAR 2022'!J625</f>
        <v>0</v>
      </c>
      <c r="E12" s="9">
        <f>'[1]APR 2022'!J625</f>
        <v>40</v>
      </c>
      <c r="F12" s="9">
        <f>'[1]MEI  2022'!J625</f>
        <v>0</v>
      </c>
      <c r="G12" s="10">
        <f>'[1]JUNI  2022'!J625</f>
        <v>0</v>
      </c>
      <c r="H12" s="9">
        <f>'[1]JULI  2022'!J625</f>
        <v>0</v>
      </c>
      <c r="I12" s="9">
        <f>'[1]AGS 2022'!J624</f>
        <v>0</v>
      </c>
      <c r="J12" s="10">
        <f>'[1]SEPT 2022'!J624</f>
        <v>0</v>
      </c>
      <c r="K12" s="10">
        <f>'[1]OKT 2022'!J624</f>
        <v>0</v>
      </c>
      <c r="L12" s="10">
        <f>'[1]NOV 2022'!J624</f>
        <v>0</v>
      </c>
      <c r="M12" s="10">
        <f>'[1]DES 2022'!J624</f>
        <v>9</v>
      </c>
      <c r="N12" s="9">
        <f t="shared" si="0"/>
        <v>55</v>
      </c>
      <c r="O12" s="11">
        <v>42.89</v>
      </c>
      <c r="P12" s="12">
        <f t="shared" si="1"/>
        <v>235.89499999999998</v>
      </c>
      <c r="Q12" s="13">
        <f t="shared" si="2"/>
        <v>65.602399500000004</v>
      </c>
    </row>
    <row r="13" spans="1:17" ht="16.5" x14ac:dyDescent="0.3">
      <c r="A13" s="8" t="s">
        <v>28</v>
      </c>
      <c r="B13" s="9">
        <f>'[1]JAN 2022'!J626</f>
        <v>0</v>
      </c>
      <c r="C13" s="9">
        <f>'[1]FEB 2022'!J626</f>
        <v>0</v>
      </c>
      <c r="D13" s="9">
        <f>'[1]MAR 2022'!J626</f>
        <v>0</v>
      </c>
      <c r="E13" s="9">
        <f>'[1]APR 2022'!J626</f>
        <v>35</v>
      </c>
      <c r="F13" s="9">
        <f>'[1]MEI  2022'!J626</f>
        <v>35</v>
      </c>
      <c r="G13" s="10">
        <f>'[1]JUNI  2022'!J626</f>
        <v>0</v>
      </c>
      <c r="H13" s="9">
        <f>'[1]JULI  2022'!J626</f>
        <v>0</v>
      </c>
      <c r="I13" s="9">
        <f>'[1]AGS 2022'!J625</f>
        <v>0</v>
      </c>
      <c r="J13" s="10">
        <f>'[1]SEPT 2022'!J625</f>
        <v>0</v>
      </c>
      <c r="K13" s="10">
        <f>'[1]OKT 2022'!J625</f>
        <v>0</v>
      </c>
      <c r="L13" s="10">
        <f>'[1]NOV 2022'!J625</f>
        <v>0</v>
      </c>
      <c r="M13" s="10">
        <f>'[1]DES 2022'!J625</f>
        <v>0</v>
      </c>
      <c r="N13" s="9">
        <f t="shared" si="0"/>
        <v>70</v>
      </c>
      <c r="O13" s="11">
        <v>42.89</v>
      </c>
      <c r="P13" s="12">
        <f t="shared" si="1"/>
        <v>300.23</v>
      </c>
      <c r="Q13" s="13">
        <f t="shared" si="2"/>
        <v>83.493963000000008</v>
      </c>
    </row>
    <row r="14" spans="1:17" ht="16.5" x14ac:dyDescent="0.3">
      <c r="A14" s="8" t="s">
        <v>29</v>
      </c>
      <c r="B14" s="9">
        <f>'[1]JAN 2022'!J627</f>
        <v>95</v>
      </c>
      <c r="C14" s="9">
        <f>'[1]FEB 2022'!J627</f>
        <v>4</v>
      </c>
      <c r="D14" s="9">
        <f>'[1]MAR 2022'!J627</f>
        <v>1</v>
      </c>
      <c r="E14" s="9">
        <f>'[1]APR 2022'!J627</f>
        <v>0</v>
      </c>
      <c r="F14" s="9">
        <f>'[1]MEI  2022'!J627</f>
        <v>0</v>
      </c>
      <c r="G14" s="10">
        <f>'[1]JUNI  2022'!J627</f>
        <v>0</v>
      </c>
      <c r="H14" s="9">
        <f>'[1]JULI  2022'!J627</f>
        <v>0</v>
      </c>
      <c r="I14" s="9">
        <f>'[1]AGS 2022'!J626</f>
        <v>0</v>
      </c>
      <c r="J14" s="10">
        <f>'[1]SEPT 2022'!J626</f>
        <v>0</v>
      </c>
      <c r="K14" s="10">
        <f>'[1]OKT 2022'!J626</f>
        <v>0</v>
      </c>
      <c r="L14" s="10">
        <f>'[1]NOV 2022'!J626</f>
        <v>0</v>
      </c>
      <c r="M14" s="10">
        <f>'[1]DES 2022'!J626</f>
        <v>0</v>
      </c>
      <c r="N14" s="9">
        <f t="shared" si="0"/>
        <v>100</v>
      </c>
      <c r="O14" s="11">
        <v>42.89</v>
      </c>
      <c r="P14" s="12">
        <f t="shared" si="1"/>
        <v>428.9</v>
      </c>
      <c r="Q14" s="13">
        <f t="shared" si="2"/>
        <v>119.27709</v>
      </c>
    </row>
    <row r="15" spans="1:17" ht="16.5" x14ac:dyDescent="0.3">
      <c r="A15" s="14" t="s">
        <v>30</v>
      </c>
      <c r="B15" s="9">
        <f>'[1]JAN 2022'!J628</f>
        <v>0</v>
      </c>
      <c r="C15" s="9">
        <f>'[1]FEB 2022'!J628</f>
        <v>0</v>
      </c>
      <c r="D15" s="9">
        <f>'[1]MAR 2022'!J628</f>
        <v>30</v>
      </c>
      <c r="E15" s="9">
        <f>'[1]APR 2022'!J628</f>
        <v>120</v>
      </c>
      <c r="F15" s="9">
        <f>'[1]MEI  2022'!J628</f>
        <v>0</v>
      </c>
      <c r="G15" s="10">
        <f>'[1]JUNI  2022'!J628</f>
        <v>0</v>
      </c>
      <c r="H15" s="9">
        <f>'[1]JULI  2022'!J628</f>
        <v>0</v>
      </c>
      <c r="I15" s="9">
        <f>'[1]AGS 2022'!J627</f>
        <v>0</v>
      </c>
      <c r="J15" s="10">
        <f>'[1]SEPT 2022'!J627</f>
        <v>0</v>
      </c>
      <c r="K15" s="10">
        <f>'[1]OKT 2022'!J627</f>
        <v>0</v>
      </c>
      <c r="L15" s="10">
        <f>'[1]NOV 2022'!J627</f>
        <v>0</v>
      </c>
      <c r="M15" s="10">
        <f>'[1]DES 2022'!J627</f>
        <v>1</v>
      </c>
      <c r="N15" s="9">
        <f t="shared" si="0"/>
        <v>151</v>
      </c>
      <c r="O15" s="11">
        <v>42.89</v>
      </c>
      <c r="P15" s="12">
        <f t="shared" si="1"/>
        <v>647.63900000000001</v>
      </c>
      <c r="Q15" s="13">
        <f t="shared" si="2"/>
        <v>180.10840590000001</v>
      </c>
    </row>
    <row r="16" spans="1:17" ht="16.5" x14ac:dyDescent="0.3">
      <c r="A16" s="15" t="s">
        <v>31</v>
      </c>
      <c r="B16" s="16">
        <f>SUM(B2:B15)</f>
        <v>161</v>
      </c>
      <c r="C16" s="16">
        <f t="shared" ref="C16:I16" si="3">SUM(C2:C15)</f>
        <v>47</v>
      </c>
      <c r="D16" s="16">
        <f t="shared" si="3"/>
        <v>193</v>
      </c>
      <c r="E16" s="16">
        <f t="shared" si="3"/>
        <v>277</v>
      </c>
      <c r="F16" s="16">
        <f t="shared" si="3"/>
        <v>174</v>
      </c>
      <c r="G16" s="17">
        <f t="shared" si="3"/>
        <v>27</v>
      </c>
      <c r="H16" s="16">
        <f t="shared" si="3"/>
        <v>28</v>
      </c>
      <c r="I16" s="16">
        <f t="shared" si="3"/>
        <v>6</v>
      </c>
      <c r="J16" s="17">
        <f>SUM(J2:J15)</f>
        <v>11</v>
      </c>
      <c r="K16" s="17">
        <f t="shared" ref="K16:N16" si="4">SUM(K2:K15)</f>
        <v>5</v>
      </c>
      <c r="L16" s="17">
        <f t="shared" si="4"/>
        <v>22</v>
      </c>
      <c r="M16" s="17">
        <f t="shared" si="4"/>
        <v>96</v>
      </c>
      <c r="N16" s="16">
        <f t="shared" si="4"/>
        <v>1047</v>
      </c>
      <c r="O16" s="16"/>
      <c r="P16" s="18">
        <f t="shared" ref="P16" si="5">SUM(P2:P15)</f>
        <v>4490.5829999999996</v>
      </c>
      <c r="Q16" s="19">
        <f>SUM(Q2:Q15)</f>
        <v>1248.8311323</v>
      </c>
    </row>
    <row r="17" spans="1:14" ht="16.5" x14ac:dyDescent="0.25">
      <c r="A17" s="1"/>
      <c r="B17" s="2"/>
      <c r="C17" s="2"/>
      <c r="D17" s="2"/>
      <c r="E17" s="2"/>
      <c r="F17" s="2"/>
      <c r="G17" s="3"/>
      <c r="H17" s="2"/>
      <c r="I17" s="2"/>
      <c r="J17" s="2"/>
      <c r="K17" s="2"/>
      <c r="L17" s="2"/>
      <c r="M17" s="2"/>
      <c r="N17" s="2"/>
    </row>
  </sheetData>
  <pageMargins left="0.7" right="0.7" top="0.75" bottom="0.75" header="0.3" footer="0.3"/>
  <pageSetup paperSize="5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cp:lastPrinted>2023-10-23T02:59:04Z</cp:lastPrinted>
  <dcterms:created xsi:type="dcterms:W3CDTF">2023-10-23T02:57:33Z</dcterms:created>
  <dcterms:modified xsi:type="dcterms:W3CDTF">2023-10-23T03:00:07Z</dcterms:modified>
</cp:coreProperties>
</file>