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10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5" i="1" l="1"/>
  <c r="D15" i="1" s="1"/>
  <c r="E15" i="1" s="1"/>
  <c r="B14" i="1"/>
  <c r="D14" i="1" s="1"/>
  <c r="E14" i="1" s="1"/>
  <c r="B13" i="1"/>
  <c r="D13" i="1" s="1"/>
  <c r="E13" i="1" s="1"/>
  <c r="D12" i="1"/>
  <c r="E12" i="1" s="1"/>
  <c r="B12" i="1"/>
  <c r="B11" i="1"/>
  <c r="D11" i="1" s="1"/>
  <c r="E11" i="1" s="1"/>
  <c r="B10" i="1"/>
  <c r="D10" i="1" s="1"/>
  <c r="E10" i="1" s="1"/>
  <c r="B9" i="1"/>
  <c r="D9" i="1" s="1"/>
  <c r="E9" i="1" s="1"/>
  <c r="D8" i="1"/>
  <c r="E8" i="1" s="1"/>
  <c r="B8" i="1"/>
  <c r="B7" i="1"/>
  <c r="D7" i="1" s="1"/>
  <c r="E7" i="1" s="1"/>
  <c r="B6" i="1"/>
  <c r="D6" i="1" s="1"/>
  <c r="E6" i="1" s="1"/>
  <c r="B5" i="1"/>
  <c r="D5" i="1" s="1"/>
  <c r="E5" i="1" s="1"/>
  <c r="D4" i="1"/>
  <c r="E4" i="1" s="1"/>
  <c r="B4" i="1"/>
  <c r="B3" i="1"/>
  <c r="D3" i="1" s="1"/>
  <c r="E3" i="1" s="1"/>
  <c r="B2" i="1"/>
  <c r="B16" i="1" s="1"/>
  <c r="D2" i="1" l="1"/>
  <c r="E2" i="1" s="1"/>
  <c r="D16" i="1" l="1"/>
  <c r="E16" i="1" s="1"/>
</calcChain>
</file>

<file path=xl/sharedStrings.xml><?xml version="1.0" encoding="utf-8"?>
<sst xmlns="http://schemas.openxmlformats.org/spreadsheetml/2006/main" count="20" uniqueCount="20">
  <si>
    <t>Kecamatan</t>
  </si>
  <si>
    <t>Luas Panen</t>
  </si>
  <si>
    <t>Rata-rata Produksi (Kw/Ha)</t>
  </si>
  <si>
    <t>Produksi Gabah (Ton)</t>
  </si>
  <si>
    <t>Produksi Beras (Ton)</t>
  </si>
  <si>
    <t>060  Serawai</t>
  </si>
  <si>
    <t>070  Ambalau</t>
  </si>
  <si>
    <t>080  Kayan Hulu</t>
  </si>
  <si>
    <t>110  Sepauk</t>
  </si>
  <si>
    <t>120  Tempunak</t>
  </si>
  <si>
    <t>130  Sungai Tebelian</t>
  </si>
  <si>
    <t>140  Sintang</t>
  </si>
  <si>
    <t>150  Dedai</t>
  </si>
  <si>
    <t>160  Kayan Hilir</t>
  </si>
  <si>
    <t>170  Kelam Permai</t>
  </si>
  <si>
    <t>180  Binjai Hulu</t>
  </si>
  <si>
    <t>190  Ketungau Hilir</t>
  </si>
  <si>
    <t>200  Ketungau Tengah</t>
  </si>
  <si>
    <t>210  Ketungau Hulu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</si>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</sst>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0.0"/>
    <numFmt numFmtId="165" formatCode="_(* #,##0.00_);_(* \(#,##0.00\);_(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/>
    <xf numFmtId="41" fontId="4" fillId="0" borderId="2" xfId="1" applyFont="1" applyFill="1" applyBorder="1" applyAlignment="1">
      <alignment horizontal="right" vertical="center"/>
    </xf>
    <xf numFmtId="164" fontId="2" fillId="0" borderId="2" xfId="0" applyNumberFormat="1" applyFont="1" applyBorder="1"/>
    <xf numFmtId="0" fontId="2" fillId="0" borderId="3" xfId="0" applyFont="1" applyBorder="1"/>
    <xf numFmtId="41" fontId="4" fillId="0" borderId="3" xfId="1" applyFont="1" applyFill="1" applyBorder="1" applyAlignment="1">
      <alignment horizontal="right" vertical="center"/>
    </xf>
    <xf numFmtId="164" fontId="2" fillId="0" borderId="3" xfId="0" applyNumberFormat="1" applyFont="1" applyBorder="1"/>
    <xf numFmtId="0" fontId="3" fillId="0" borderId="4" xfId="0" applyFont="1" applyBorder="1"/>
    <xf numFmtId="166" fontId="3" fillId="0" borderId="5" xfId="2" applyNumberFormat="1" applyFont="1" applyBorder="1"/>
    <xf numFmtId="0" fontId="3" fillId="0" borderId="5" xfId="0" applyFont="1" applyBorder="1"/>
    <xf numFmtId="166" fontId="3" fillId="0" borderId="4" xfId="2" applyNumberFormat="1" applyFont="1" applyBorder="1"/>
  </cellXfs>
  <cellStyles count="3">
    <cellStyle name="Comma [0]" xfId="1" builtinId="6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RESTI%20ASTINI/3.%202023/3...%20DATA%20MONITORING%20PADI%20PALAWIJA/1..%20REGISTER%20LAPORAN%20SP/register%20sp%20padi/Register%20SP%20PADI%20Sintang%202022%20(20.Sept.2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as Tanam 2022"/>
      <sheetName val="Luas Panen 2022"/>
      <sheetName val="Banpem-Non BP"/>
      <sheetName val="Produksi 2022"/>
      <sheetName val="Produksi Per Kec"/>
      <sheetName val="BAPPEDA"/>
      <sheetName val="DES 2022"/>
      <sheetName val="NOV 2022"/>
      <sheetName val="OKT 2022"/>
      <sheetName val="SEPT 2022"/>
      <sheetName val="AGST 2022"/>
      <sheetName val="JULI 2022"/>
      <sheetName val="Lahan Sawah"/>
      <sheetName val="JUNI 2022"/>
      <sheetName val="MEI 2022"/>
      <sheetName val="APRIL 2022"/>
      <sheetName val="MAR 2022"/>
      <sheetName val="FEB 2022"/>
      <sheetName val="JAN 2022"/>
      <sheetName val="Luas Puso 2022"/>
      <sheetName val="DES 2020 "/>
      <sheetName val="DES 2021"/>
      <sheetName val="Sheet1"/>
    </sheetNames>
    <sheetDataSet>
      <sheetData sheetId="0" refreshError="1"/>
      <sheetData sheetId="1" refreshError="1">
        <row r="9">
          <cell r="Q9">
            <v>17</v>
          </cell>
        </row>
        <row r="10">
          <cell r="Q10">
            <v>90</v>
          </cell>
        </row>
        <row r="11">
          <cell r="Q11">
            <v>303</v>
          </cell>
        </row>
        <row r="12">
          <cell r="Q12">
            <v>3860</v>
          </cell>
        </row>
        <row r="13">
          <cell r="Q13">
            <v>1122</v>
          </cell>
        </row>
        <row r="14">
          <cell r="Q14">
            <v>390</v>
          </cell>
        </row>
        <row r="15">
          <cell r="Q15">
            <v>130</v>
          </cell>
        </row>
        <row r="16">
          <cell r="Q16">
            <v>1607</v>
          </cell>
        </row>
        <row r="17">
          <cell r="Q17">
            <v>958</v>
          </cell>
        </row>
        <row r="18">
          <cell r="Q18">
            <v>2598</v>
          </cell>
        </row>
        <row r="19">
          <cell r="Q19">
            <v>133</v>
          </cell>
        </row>
        <row r="20">
          <cell r="Q20">
            <v>168</v>
          </cell>
        </row>
        <row r="21">
          <cell r="Q21">
            <v>68</v>
          </cell>
        </row>
        <row r="22">
          <cell r="Q22">
            <v>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view="pageBreakPreview" zoomScale="60" zoomScaleNormal="100" workbookViewId="0">
      <selection activeCell="D8" sqref="D8"/>
    </sheetView>
  </sheetViews>
  <sheetFormatPr defaultRowHeight="15" x14ac:dyDescent="0.25"/>
  <cols>
    <col min="1" max="1" width="20.85546875" customWidth="1"/>
    <col min="2" max="2" width="12.42578125" customWidth="1"/>
    <col min="3" max="3" width="13.140625" customWidth="1"/>
    <col min="4" max="5" width="14.7109375" customWidth="1"/>
  </cols>
  <sheetData>
    <row r="1" spans="1:5" ht="49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6.5" x14ac:dyDescent="0.3">
      <c r="A2" s="2" t="s">
        <v>5</v>
      </c>
      <c r="B2" s="3">
        <f>'[1]Luas Panen 2022'!Q9</f>
        <v>17</v>
      </c>
      <c r="C2" s="2">
        <v>26.72</v>
      </c>
      <c r="D2" s="4">
        <f>C2*B2/10</f>
        <v>45.423999999999999</v>
      </c>
      <c r="E2" s="4">
        <f>D2*58%</f>
        <v>26.34592</v>
      </c>
    </row>
    <row r="3" spans="1:5" ht="16.5" x14ac:dyDescent="0.3">
      <c r="A3" s="5" t="s">
        <v>6</v>
      </c>
      <c r="B3" s="6">
        <f>'[1]Luas Panen 2022'!Q10</f>
        <v>90</v>
      </c>
      <c r="C3" s="5">
        <v>26.72</v>
      </c>
      <c r="D3" s="7">
        <f t="shared" ref="D3:D15" si="0">C3*B3/10</f>
        <v>240.47999999999996</v>
      </c>
      <c r="E3" s="7">
        <f t="shared" ref="E3:E16" si="1">D3*58%</f>
        <v>139.47839999999997</v>
      </c>
    </row>
    <row r="4" spans="1:5" ht="16.5" x14ac:dyDescent="0.3">
      <c r="A4" s="5" t="s">
        <v>7</v>
      </c>
      <c r="B4" s="6">
        <f>'[1]Luas Panen 2022'!Q11</f>
        <v>303</v>
      </c>
      <c r="C4" s="5">
        <v>26.72</v>
      </c>
      <c r="D4" s="7">
        <f t="shared" si="0"/>
        <v>809.61599999999999</v>
      </c>
      <c r="E4" s="7">
        <f t="shared" si="1"/>
        <v>469.57727999999997</v>
      </c>
    </row>
    <row r="5" spans="1:5" ht="16.5" x14ac:dyDescent="0.3">
      <c r="A5" s="5" t="s">
        <v>8</v>
      </c>
      <c r="B5" s="6">
        <f>'[1]Luas Panen 2022'!Q12</f>
        <v>3860</v>
      </c>
      <c r="C5" s="5">
        <v>26.72</v>
      </c>
      <c r="D5" s="7">
        <f t="shared" si="0"/>
        <v>10313.92</v>
      </c>
      <c r="E5" s="7">
        <f t="shared" si="1"/>
        <v>5982.0735999999997</v>
      </c>
    </row>
    <row r="6" spans="1:5" ht="16.5" x14ac:dyDescent="0.3">
      <c r="A6" s="5" t="s">
        <v>9</v>
      </c>
      <c r="B6" s="6">
        <f>'[1]Luas Panen 2022'!Q13</f>
        <v>1122</v>
      </c>
      <c r="C6" s="5">
        <v>26.72</v>
      </c>
      <c r="D6" s="7">
        <f t="shared" si="0"/>
        <v>2997.9839999999999</v>
      </c>
      <c r="E6" s="7">
        <f t="shared" si="1"/>
        <v>1738.8307199999999</v>
      </c>
    </row>
    <row r="7" spans="1:5" ht="16.5" x14ac:dyDescent="0.3">
      <c r="A7" s="5" t="s">
        <v>10</v>
      </c>
      <c r="B7" s="6">
        <f>'[1]Luas Panen 2022'!Q14</f>
        <v>390</v>
      </c>
      <c r="C7" s="5">
        <v>26.72</v>
      </c>
      <c r="D7" s="7">
        <f t="shared" si="0"/>
        <v>1042.08</v>
      </c>
      <c r="E7" s="7">
        <f t="shared" si="1"/>
        <v>604.40639999999996</v>
      </c>
    </row>
    <row r="8" spans="1:5" ht="16.5" x14ac:dyDescent="0.3">
      <c r="A8" s="5" t="s">
        <v>11</v>
      </c>
      <c r="B8" s="6">
        <f>'[1]Luas Panen 2022'!Q15</f>
        <v>130</v>
      </c>
      <c r="C8" s="5">
        <v>26.72</v>
      </c>
      <c r="D8" s="7">
        <f t="shared" si="0"/>
        <v>347.36</v>
      </c>
      <c r="E8" s="7">
        <f t="shared" si="1"/>
        <v>201.46879999999999</v>
      </c>
    </row>
    <row r="9" spans="1:5" ht="16.5" x14ac:dyDescent="0.3">
      <c r="A9" s="5" t="s">
        <v>12</v>
      </c>
      <c r="B9" s="6">
        <f>'[1]Luas Panen 2022'!Q16</f>
        <v>1607</v>
      </c>
      <c r="C9" s="5">
        <v>26.72</v>
      </c>
      <c r="D9" s="7">
        <f t="shared" si="0"/>
        <v>4293.9040000000005</v>
      </c>
      <c r="E9" s="7">
        <f t="shared" si="1"/>
        <v>2490.46432</v>
      </c>
    </row>
    <row r="10" spans="1:5" ht="16.5" x14ac:dyDescent="0.3">
      <c r="A10" s="5" t="s">
        <v>13</v>
      </c>
      <c r="B10" s="6">
        <f>'[1]Luas Panen 2022'!Q17</f>
        <v>958</v>
      </c>
      <c r="C10" s="5">
        <v>26.72</v>
      </c>
      <c r="D10" s="7">
        <f t="shared" si="0"/>
        <v>2559.7759999999998</v>
      </c>
      <c r="E10" s="7">
        <f t="shared" si="1"/>
        <v>1484.6700799999999</v>
      </c>
    </row>
    <row r="11" spans="1:5" ht="16.5" x14ac:dyDescent="0.3">
      <c r="A11" s="5" t="s">
        <v>14</v>
      </c>
      <c r="B11" s="6">
        <f>'[1]Luas Panen 2022'!Q18</f>
        <v>2598</v>
      </c>
      <c r="C11" s="5">
        <v>26.72</v>
      </c>
      <c r="D11" s="7">
        <f t="shared" si="0"/>
        <v>6941.8559999999998</v>
      </c>
      <c r="E11" s="7">
        <f t="shared" si="1"/>
        <v>4026.2764799999995</v>
      </c>
    </row>
    <row r="12" spans="1:5" ht="16.5" x14ac:dyDescent="0.3">
      <c r="A12" s="5" t="s">
        <v>15</v>
      </c>
      <c r="B12" s="6">
        <f>'[1]Luas Panen 2022'!Q19</f>
        <v>133</v>
      </c>
      <c r="C12" s="5">
        <v>26.72</v>
      </c>
      <c r="D12" s="7">
        <f t="shared" si="0"/>
        <v>355.37599999999998</v>
      </c>
      <c r="E12" s="7">
        <f t="shared" si="1"/>
        <v>206.11807999999996</v>
      </c>
    </row>
    <row r="13" spans="1:5" ht="16.5" x14ac:dyDescent="0.3">
      <c r="A13" s="5" t="s">
        <v>16</v>
      </c>
      <c r="B13" s="6">
        <f>'[1]Luas Panen 2022'!Q20</f>
        <v>168</v>
      </c>
      <c r="C13" s="5">
        <v>26.72</v>
      </c>
      <c r="D13" s="7">
        <f t="shared" si="0"/>
        <v>448.89600000000002</v>
      </c>
      <c r="E13" s="7">
        <f t="shared" si="1"/>
        <v>260.35967999999997</v>
      </c>
    </row>
    <row r="14" spans="1:5" ht="16.5" x14ac:dyDescent="0.3">
      <c r="A14" s="5" t="s">
        <v>17</v>
      </c>
      <c r="B14" s="6">
        <f>'[1]Luas Panen 2022'!Q21</f>
        <v>68</v>
      </c>
      <c r="C14" s="5">
        <v>26.72</v>
      </c>
      <c r="D14" s="7">
        <f t="shared" si="0"/>
        <v>181.696</v>
      </c>
      <c r="E14" s="7">
        <f t="shared" si="1"/>
        <v>105.38368</v>
      </c>
    </row>
    <row r="15" spans="1:5" ht="16.5" x14ac:dyDescent="0.3">
      <c r="A15" s="5" t="s">
        <v>18</v>
      </c>
      <c r="B15" s="6">
        <f>'[1]Luas Panen 2022'!Q22</f>
        <v>600</v>
      </c>
      <c r="C15" s="5">
        <v>26.72</v>
      </c>
      <c r="D15" s="7">
        <f t="shared" si="0"/>
        <v>1603.2</v>
      </c>
      <c r="E15" s="7">
        <f t="shared" si="1"/>
        <v>929.85599999999999</v>
      </c>
    </row>
    <row r="16" spans="1:5" ht="16.5" x14ac:dyDescent="0.3">
      <c r="A16" s="8" t="s">
        <v>19</v>
      </c>
      <c r="B16" s="9">
        <f>SUM(B2:B15)</f>
        <v>12044</v>
      </c>
      <c r="C16" s="10"/>
      <c r="D16" s="11">
        <f>SUM(D2:D15)</f>
        <v>32181.568000000003</v>
      </c>
      <c r="E16" s="11">
        <f t="shared" si="1"/>
        <v>18665.309440000001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cp:lastPrinted>2023-10-23T03:19:20Z</cp:lastPrinted>
  <dcterms:created xsi:type="dcterms:W3CDTF">2023-10-23T03:18:11Z</dcterms:created>
  <dcterms:modified xsi:type="dcterms:W3CDTF">2023-10-23T03:19:48Z</dcterms:modified>
</cp:coreProperties>
</file>